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4.4.10\Recursos Compartidos\PROGRAMACION 2023\2023 Presupuesto Autorizado 2023\Datos Abiertos\"/>
    </mc:Choice>
  </mc:AlternateContent>
  <bookViews>
    <workbookView xWindow="0" yWindow="0" windowWidth="28800" windowHeight="11535"/>
  </bookViews>
  <sheets>
    <sheet name="8-J" sheetId="2" r:id="rId1"/>
  </sheets>
  <definedNames>
    <definedName name="_xlnm.Print_Area" localSheetId="0">'8-J'!$B$1:$O$32</definedName>
    <definedName name="_xlnm.Print_Titles" localSheetId="0">'8-J'!$4:$4</definedName>
  </definedNames>
  <calcPr calcId="152511"/>
</workbook>
</file>

<file path=xl/calcChain.xml><?xml version="1.0" encoding="utf-8"?>
<calcChain xmlns="http://schemas.openxmlformats.org/spreadsheetml/2006/main">
  <c r="G24" i="2" l="1"/>
  <c r="K21" i="2"/>
  <c r="K20" i="2"/>
  <c r="K19" i="2"/>
  <c r="K18" i="2"/>
  <c r="K17" i="2"/>
  <c r="K16" i="2"/>
  <c r="K15" i="2"/>
  <c r="K14" i="2"/>
  <c r="K13" i="2"/>
  <c r="K12" i="2"/>
  <c r="K11" i="2"/>
  <c r="K10" i="2"/>
  <c r="K9" i="2"/>
  <c r="K8" i="2"/>
  <c r="K7" i="2"/>
  <c r="K6" i="2"/>
  <c r="K5" i="2"/>
  <c r="F26" i="2"/>
  <c r="I26" i="2" l="1"/>
  <c r="E26" i="2"/>
  <c r="J25" i="2"/>
  <c r="H25" i="2"/>
  <c r="K25" i="2" l="1"/>
  <c r="K26" i="2" s="1"/>
  <c r="J26" i="2"/>
  <c r="K23" i="2"/>
  <c r="G26" i="2"/>
  <c r="K22" i="2"/>
  <c r="H26" i="2"/>
  <c r="K24" i="2"/>
</calcChain>
</file>

<file path=xl/sharedStrings.xml><?xml version="1.0" encoding="utf-8"?>
<sst xmlns="http://schemas.openxmlformats.org/spreadsheetml/2006/main" count="142" uniqueCount="46">
  <si>
    <t>GOBIERNO DEL ESTADO DE JALISCO</t>
  </si>
  <si>
    <t xml:space="preserve">DECRETO </t>
  </si>
  <si>
    <t xml:space="preserve">MONTO DEL CRÉDITO </t>
  </si>
  <si>
    <t>TIPO DE GARANTÍA</t>
  </si>
  <si>
    <t>FIDEICOMISO</t>
  </si>
  <si>
    <t>INSTRUMENTO DE CONTRATACIÓN</t>
  </si>
  <si>
    <t>Refinanciamiento</t>
  </si>
  <si>
    <t>27248/LXII/19</t>
  </si>
  <si>
    <t>Garantía Fiduciaria</t>
  </si>
  <si>
    <t>Banorte FID. 751607</t>
  </si>
  <si>
    <t>Contrato de Apertura de Crédito Simple</t>
  </si>
  <si>
    <t>Construcción, Reconstrucción y Modernización de Tramos Carreteros en el Estado. Plantas de tratamiento de Aguas Residuales. Corredores de Movilidad Inteligente en el Área Metropolitana de Guadalajara (Intersecciones Semaforizadas). Infraestructura en Comuniciaciones para los Municipios del Estado (Red Jalisco).</t>
  </si>
  <si>
    <t>Santander F/2004423-1</t>
  </si>
  <si>
    <t>Plan de Inversión Pública Productiva Integral para la Reactivación Económica del Estado de Jalisco, conforme a los rubros de inversión autorizados en Decreto 27913/LXII/20.</t>
  </si>
  <si>
    <t>27913/LXII/20</t>
  </si>
  <si>
    <t>Adquisición de 12 vagones para Línea 1 (SITEUR)</t>
  </si>
  <si>
    <t>25528/LX/15</t>
  </si>
  <si>
    <t>Banamex: FID 106648-8</t>
  </si>
  <si>
    <t>Construcción, Reconstrucción y Modernización de Tramos Carreteros en el Estado, y el Proyecto denominado "Sistema Integrado de Transporte Colectivo Peribús"</t>
  </si>
  <si>
    <t>Sistema Integrado de Transporte Colectivo Peribús</t>
  </si>
  <si>
    <t>TOTAL DEUDA CONTRATADA</t>
  </si>
  <si>
    <t>PROYECCIÓN PAGO DEUDA DOCUMENTADA 2023</t>
  </si>
  <si>
    <t>(pesos)</t>
  </si>
  <si>
    <t>ACREEDOR</t>
  </si>
  <si>
    <t xml:space="preserve"> Destino</t>
  </si>
  <si>
    <t xml:space="preserve">CAPITAL </t>
  </si>
  <si>
    <t>INTERESES</t>
  </si>
  <si>
    <t xml:space="preserve">COMISIONES </t>
  </si>
  <si>
    <t xml:space="preserve">GASTOS </t>
  </si>
  <si>
    <t>COBERTURAS</t>
  </si>
  <si>
    <t xml:space="preserve">TOTAL </t>
  </si>
  <si>
    <t>GARANTÍA_1</t>
  </si>
  <si>
    <t xml:space="preserve">Banco Mercantil del Norte, S.A, Institución de Banca Múltiple, Grupo Financiero Banorte (Banorte) </t>
  </si>
  <si>
    <t xml:space="preserve">Banco Santander México, S.A., Institución de Banca Múltiple, Grupo Financiero Santander México (Santander) </t>
  </si>
  <si>
    <t>BBVA Bancomer, Intitución de Banca Múltiple, Grupo Financiero BBVA Bancomer (Bancomer)</t>
  </si>
  <si>
    <t xml:space="preserve">Banco Nacional de México, S.A., Integrante del Grupo Financiero Citi Banamex </t>
  </si>
  <si>
    <t>Banco del Bajío, S.A., Institución de Banca Múltiple</t>
  </si>
  <si>
    <t xml:space="preserve">Banobras Nacional de Obras y Servicios Públicos, S.N.C. Institución de Banca de Desarrollo </t>
  </si>
  <si>
    <t>Banobras Nacional de Obras y Servicios Públicos, S.N.C. Institución de Banca de Desarrollo</t>
  </si>
  <si>
    <t>En proceso</t>
  </si>
  <si>
    <t>Refinanciamiento Créditos Bono Cupón Cero</t>
  </si>
  <si>
    <t>28724/LXIII/21</t>
  </si>
  <si>
    <t>Gastos y Coberturas de la Deuda</t>
  </si>
  <si>
    <t xml:space="preserve">_1 Es el porcentaje de las participaciones o Aportaciones presentes y futuras que en ingresos federales correspondan al Gobierno del Estado de Jalisco, afectas al fideicomiso que corresponda. </t>
  </si>
  <si>
    <r>
      <rPr>
        <b/>
        <sz val="9"/>
        <color theme="1"/>
        <rFont val="Arial"/>
      </rPr>
      <t>FUENTE</t>
    </r>
    <r>
      <rPr>
        <sz val="9"/>
        <color theme="1"/>
        <rFont val="Arial"/>
      </rPr>
      <t xml:space="preserve">: Elaboración propia con datos de la Dirección de Deuda Pública y Control de Obligaciones Institucionales de la Secretaría de la Hacienda Pública del Estado de Jalisco. </t>
    </r>
  </si>
  <si>
    <r>
      <rPr>
        <b/>
        <sz val="9"/>
        <color theme="1"/>
        <rFont val="Arial"/>
      </rPr>
      <t>NOTA</t>
    </r>
    <r>
      <rPr>
        <sz val="9"/>
        <color theme="1"/>
        <rFont val="Arial"/>
      </rPr>
      <t>: Elaborados con información al cierre de noviembre 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</si>
</sst>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 #,##0_-;_-* &quot;-&quot;??_-;_-@"/>
    <numFmt numFmtId="165" formatCode="_-* #,##0.00_-;\-* #,##0.00_-;_-* &quot;-&quot;??_-;_-@"/>
    <numFmt numFmtId="166" formatCode="#,##0.00;\(#,##0.00\)"/>
  </numFmts>
  <fonts count="12" x14ac:knownFonts="1">
    <font>
      <sz val="10"/>
      <color rgb="FF000000"/>
      <name val="Arial"/>
      <scheme val="minor"/>
    </font>
    <font>
      <sz val="10"/>
      <color theme="1"/>
      <name val="Arial"/>
      <scheme val="minor"/>
    </font>
    <font>
      <sz val="9"/>
      <color theme="1"/>
      <name val="Arial"/>
    </font>
    <font>
      <sz val="10"/>
      <color theme="1"/>
      <name val="Arial"/>
    </font>
    <font>
      <b/>
      <sz val="12"/>
      <color rgb="FF000000"/>
      <name val="Arial"/>
    </font>
    <font>
      <b/>
      <sz val="12"/>
      <color theme="1"/>
      <name val="Arial"/>
    </font>
    <font>
      <b/>
      <sz val="10"/>
      <color rgb="FFFFFFFF"/>
      <name val="Arial"/>
    </font>
    <font>
      <sz val="10"/>
      <color rgb="FF000000"/>
      <name val="Arial"/>
    </font>
    <font>
      <sz val="10"/>
      <color theme="1"/>
      <name val="Arial"/>
    </font>
    <font>
      <sz val="10"/>
      <color rgb="FF000000"/>
      <name val="Arial"/>
    </font>
    <font>
      <b/>
      <sz val="10"/>
      <color rgb="FFFFFFFF"/>
      <name val="Arial"/>
    </font>
    <font>
      <b/>
      <sz val="9"/>
      <color theme="1"/>
      <name val="Arial"/>
    </font>
  </fonts>
  <fills count="4">
    <fill>
      <patternFill patternType="none"/>
    </fill>
    <fill>
      <patternFill patternType="gray125"/>
    </fill>
    <fill>
      <patternFill patternType="solid">
        <fgColor rgb="FF000000"/>
        <bgColor rgb="FF000000"/>
      </patternFill>
    </fill>
    <fill>
      <patternFill patternType="solid">
        <fgColor rgb="FFFFFFFF"/>
        <bgColor rgb="FFFFFFFF"/>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39">
    <xf numFmtId="0" fontId="0" fillId="0" borderId="0" xfId="0" applyFont="1" applyAlignment="1"/>
    <xf numFmtId="0" fontId="4" fillId="0" borderId="0" xfId="0" applyFont="1" applyAlignment="1">
      <alignment horizontal="center" vertical="center"/>
    </xf>
    <xf numFmtId="0" fontId="5" fillId="0" borderId="0" xfId="0" applyFont="1" applyAlignment="1">
      <alignment horizontal="center" vertical="center"/>
    </xf>
    <xf numFmtId="0" fontId="6" fillId="2" borderId="0" xfId="0" applyFont="1" applyFill="1" applyAlignment="1">
      <alignment horizontal="center" vertical="center" wrapText="1"/>
    </xf>
    <xf numFmtId="0" fontId="7" fillId="3" borderId="0" xfId="0" applyFont="1" applyFill="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4" fontId="8" fillId="3" borderId="2" xfId="0" applyNumberFormat="1" applyFont="1" applyFill="1" applyBorder="1" applyAlignment="1">
      <alignment horizontal="center" vertical="center" wrapText="1"/>
    </xf>
    <xf numFmtId="3" fontId="8" fillId="3" borderId="2" xfId="0" applyNumberFormat="1" applyFont="1" applyFill="1" applyBorder="1" applyAlignment="1">
      <alignment horizontal="center" vertical="center" wrapText="1"/>
    </xf>
    <xf numFmtId="166" fontId="8"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10" fontId="9"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Alignment="1">
      <alignment horizontal="center" vertical="center" wrapText="1"/>
    </xf>
    <xf numFmtId="0" fontId="9" fillId="0" borderId="1" xfId="0" applyFont="1" applyBorder="1" applyAlignment="1">
      <alignment horizontal="center" vertical="center" wrapText="1"/>
    </xf>
    <xf numFmtId="4" fontId="3"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0" fontId="3" fillId="3"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4" fontId="3" fillId="3" borderId="1"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166" fontId="8" fillId="3" borderId="1" xfId="0" applyNumberFormat="1" applyFont="1" applyFill="1" applyBorder="1" applyAlignment="1">
      <alignment horizontal="center" vertical="center" wrapText="1"/>
    </xf>
    <xf numFmtId="166" fontId="8" fillId="0" borderId="1" xfId="0" applyNumberFormat="1"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wrapText="1"/>
    </xf>
    <xf numFmtId="0" fontId="2" fillId="0" borderId="0" xfId="0" applyFont="1" applyAlignment="1"/>
    <xf numFmtId="0" fontId="1" fillId="0" borderId="0" xfId="0" applyFont="1" applyAlignment="1"/>
    <xf numFmtId="0" fontId="2" fillId="0" borderId="0" xfId="0" applyFont="1"/>
    <xf numFmtId="4" fontId="2" fillId="0" borderId="0" xfId="0" applyNumberFormat="1" applyFont="1" applyAlignment="1"/>
    <xf numFmtId="0" fontId="3" fillId="0" borderId="0" xfId="0" applyFont="1"/>
    <xf numFmtId="0" fontId="2" fillId="0" borderId="0" xfId="0" applyFont="1" applyAlignment="1"/>
    <xf numFmtId="0" fontId="0" fillId="0" borderId="0" xfId="0" applyFont="1" applyAlignment="1"/>
    <xf numFmtId="0" fontId="4" fillId="0" borderId="0" xfId="0" applyFont="1" applyAlignment="1">
      <alignment horizontal="center" vertical="center"/>
    </xf>
    <xf numFmtId="0" fontId="5"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O32"/>
  <sheetViews>
    <sheetView tabSelected="1" topLeftCell="B1" zoomScaleNormal="100" workbookViewId="0">
      <selection activeCell="K8" sqref="K8"/>
    </sheetView>
  </sheetViews>
  <sheetFormatPr baseColWidth="10" defaultColWidth="12.5703125" defaultRowHeight="12.75" x14ac:dyDescent="0.2"/>
  <cols>
    <col min="1" max="1" width="2.7109375" hidden="1" customWidth="1"/>
    <col min="2" max="2" width="28.5703125" customWidth="1"/>
    <col min="3" max="3" width="35.42578125" customWidth="1"/>
    <col min="4" max="4" width="13.28515625" customWidth="1"/>
    <col min="5" max="5" width="18" customWidth="1"/>
    <col min="6" max="6" width="12.28515625" bestFit="1" customWidth="1"/>
    <col min="7" max="7" width="13.7109375" customWidth="1"/>
    <col min="8" max="8" width="13" customWidth="1"/>
    <col min="9" max="9" width="12.85546875" customWidth="1"/>
    <col min="10" max="10" width="15.7109375" customWidth="1"/>
    <col min="11" max="11" width="13.85546875" bestFit="1" customWidth="1"/>
    <col min="14" max="14" width="14.85546875" customWidth="1"/>
    <col min="15" max="15" width="21.7109375" customWidth="1"/>
  </cols>
  <sheetData>
    <row r="1" spans="1:15" ht="24.75" customHeight="1" x14ac:dyDescent="0.2">
      <c r="A1" s="1"/>
      <c r="B1" s="37" t="s">
        <v>0</v>
      </c>
      <c r="C1" s="36"/>
      <c r="D1" s="36"/>
      <c r="E1" s="36"/>
      <c r="F1" s="36"/>
      <c r="G1" s="36"/>
      <c r="H1" s="36"/>
      <c r="I1" s="36"/>
      <c r="J1" s="36"/>
      <c r="K1" s="36"/>
      <c r="L1" s="36"/>
      <c r="M1" s="36"/>
      <c r="N1" s="36"/>
      <c r="O1" s="36"/>
    </row>
    <row r="2" spans="1:15" ht="20.25" customHeight="1" x14ac:dyDescent="0.2">
      <c r="A2" s="2"/>
      <c r="B2" s="38" t="s">
        <v>21</v>
      </c>
      <c r="C2" s="36"/>
      <c r="D2" s="36"/>
      <c r="E2" s="36"/>
      <c r="F2" s="36"/>
      <c r="G2" s="36"/>
      <c r="H2" s="36"/>
      <c r="I2" s="36"/>
      <c r="J2" s="36"/>
      <c r="K2" s="36"/>
      <c r="L2" s="36"/>
      <c r="M2" s="36"/>
      <c r="N2" s="36"/>
      <c r="O2" s="36"/>
    </row>
    <row r="3" spans="1:15" ht="22.5" customHeight="1" x14ac:dyDescent="0.2">
      <c r="A3" s="2"/>
      <c r="B3" s="38" t="s">
        <v>22</v>
      </c>
      <c r="C3" s="36"/>
      <c r="D3" s="36"/>
      <c r="E3" s="36"/>
      <c r="F3" s="36"/>
      <c r="G3" s="36"/>
      <c r="H3" s="36"/>
      <c r="I3" s="36"/>
      <c r="J3" s="36"/>
      <c r="K3" s="36"/>
      <c r="L3" s="36"/>
      <c r="M3" s="36"/>
      <c r="N3" s="36"/>
      <c r="O3" s="36"/>
    </row>
    <row r="4" spans="1:15" ht="25.5" x14ac:dyDescent="0.2">
      <c r="A4" s="3"/>
      <c r="B4" s="3" t="s">
        <v>23</v>
      </c>
      <c r="C4" s="3" t="s">
        <v>24</v>
      </c>
      <c r="D4" s="3" t="s">
        <v>1</v>
      </c>
      <c r="E4" s="3" t="s">
        <v>2</v>
      </c>
      <c r="F4" s="3" t="s">
        <v>25</v>
      </c>
      <c r="G4" s="3" t="s">
        <v>26</v>
      </c>
      <c r="H4" s="3" t="s">
        <v>27</v>
      </c>
      <c r="I4" s="3" t="s">
        <v>28</v>
      </c>
      <c r="J4" s="3" t="s">
        <v>29</v>
      </c>
      <c r="K4" s="3" t="s">
        <v>30</v>
      </c>
      <c r="L4" s="3" t="s">
        <v>31</v>
      </c>
      <c r="M4" s="3" t="s">
        <v>3</v>
      </c>
      <c r="N4" s="3" t="s">
        <v>4</v>
      </c>
      <c r="O4" s="3" t="s">
        <v>5</v>
      </c>
    </row>
    <row r="5" spans="1:15" ht="51" x14ac:dyDescent="0.2">
      <c r="A5" s="4">
        <v>1</v>
      </c>
      <c r="B5" s="5" t="s">
        <v>32</v>
      </c>
      <c r="C5" s="6" t="s">
        <v>6</v>
      </c>
      <c r="D5" s="7" t="s">
        <v>7</v>
      </c>
      <c r="E5" s="7">
        <v>5115348231</v>
      </c>
      <c r="F5" s="8">
        <v>67422861.889999896</v>
      </c>
      <c r="G5" s="8">
        <v>372679559.13</v>
      </c>
      <c r="H5" s="9">
        <v>0</v>
      </c>
      <c r="I5" s="9">
        <v>0</v>
      </c>
      <c r="J5" s="9">
        <v>0</v>
      </c>
      <c r="K5" s="10">
        <f t="shared" ref="K5:K21" si="0">SUM(F5:J5)</f>
        <v>440102421.01999986</v>
      </c>
      <c r="L5" s="11">
        <v>7.2900000000000006E-2</v>
      </c>
      <c r="M5" s="12" t="s">
        <v>8</v>
      </c>
      <c r="N5" s="12" t="s">
        <v>9</v>
      </c>
      <c r="O5" s="12" t="s">
        <v>10</v>
      </c>
    </row>
    <row r="6" spans="1:15" ht="51" x14ac:dyDescent="0.2">
      <c r="A6" s="13">
        <v>2</v>
      </c>
      <c r="B6" s="12" t="s">
        <v>33</v>
      </c>
      <c r="C6" s="14" t="s">
        <v>6</v>
      </c>
      <c r="D6" s="12" t="s">
        <v>7</v>
      </c>
      <c r="E6" s="15">
        <v>3000000000</v>
      </c>
      <c r="F6" s="8">
        <v>40545190.020000003</v>
      </c>
      <c r="G6" s="8">
        <v>218765401.69999999</v>
      </c>
      <c r="H6" s="9">
        <v>0</v>
      </c>
      <c r="I6" s="9">
        <v>0</v>
      </c>
      <c r="J6" s="9">
        <v>0</v>
      </c>
      <c r="K6" s="10">
        <f t="shared" si="0"/>
        <v>259310591.72</v>
      </c>
      <c r="L6" s="11">
        <v>4.2700000000000002E-2</v>
      </c>
      <c r="M6" s="12" t="s">
        <v>8</v>
      </c>
      <c r="N6" s="12" t="s">
        <v>9</v>
      </c>
      <c r="O6" s="12" t="s">
        <v>10</v>
      </c>
    </row>
    <row r="7" spans="1:15" ht="51" x14ac:dyDescent="0.2">
      <c r="A7" s="13">
        <v>3</v>
      </c>
      <c r="B7" s="12" t="s">
        <v>34</v>
      </c>
      <c r="C7" s="14" t="s">
        <v>6</v>
      </c>
      <c r="D7" s="12" t="s">
        <v>7</v>
      </c>
      <c r="E7" s="15">
        <v>2000000000</v>
      </c>
      <c r="F7" s="8">
        <v>27046000</v>
      </c>
      <c r="G7" s="8">
        <v>147300394.299999</v>
      </c>
      <c r="H7" s="9">
        <v>0</v>
      </c>
      <c r="I7" s="9">
        <v>0</v>
      </c>
      <c r="J7" s="9">
        <v>0</v>
      </c>
      <c r="K7" s="10">
        <f t="shared" si="0"/>
        <v>174346394.299999</v>
      </c>
      <c r="L7" s="11">
        <v>2.86E-2</v>
      </c>
      <c r="M7" s="12" t="s">
        <v>8</v>
      </c>
      <c r="N7" s="12" t="s">
        <v>9</v>
      </c>
      <c r="O7" s="12" t="s">
        <v>10</v>
      </c>
    </row>
    <row r="8" spans="1:15" ht="51" x14ac:dyDescent="0.2">
      <c r="A8" s="4">
        <v>4</v>
      </c>
      <c r="B8" s="12" t="s">
        <v>34</v>
      </c>
      <c r="C8" s="14" t="s">
        <v>6</v>
      </c>
      <c r="D8" s="12" t="s">
        <v>7</v>
      </c>
      <c r="E8" s="15">
        <v>1000000000</v>
      </c>
      <c r="F8" s="8">
        <v>13523000</v>
      </c>
      <c r="G8" s="8">
        <v>73846075.329999998</v>
      </c>
      <c r="H8" s="9">
        <v>0</v>
      </c>
      <c r="I8" s="9">
        <v>0</v>
      </c>
      <c r="J8" s="9">
        <v>0</v>
      </c>
      <c r="K8" s="10">
        <f t="shared" si="0"/>
        <v>87369075.329999998</v>
      </c>
      <c r="L8" s="11">
        <v>1.43E-2</v>
      </c>
      <c r="M8" s="12" t="s">
        <v>8</v>
      </c>
      <c r="N8" s="12" t="s">
        <v>9</v>
      </c>
      <c r="O8" s="12" t="s">
        <v>10</v>
      </c>
    </row>
    <row r="9" spans="1:15" ht="114.75" x14ac:dyDescent="0.2">
      <c r="A9" s="13">
        <v>5</v>
      </c>
      <c r="B9" s="12" t="s">
        <v>32</v>
      </c>
      <c r="C9" s="14" t="s">
        <v>11</v>
      </c>
      <c r="D9" s="12" t="s">
        <v>7</v>
      </c>
      <c r="E9" s="15">
        <v>2300000000</v>
      </c>
      <c r="F9" s="8">
        <v>24877606</v>
      </c>
      <c r="G9" s="8">
        <v>223143621.81</v>
      </c>
      <c r="H9" s="9">
        <v>0</v>
      </c>
      <c r="I9" s="9">
        <v>0</v>
      </c>
      <c r="J9" s="9">
        <v>0</v>
      </c>
      <c r="K9" s="10">
        <f t="shared" si="0"/>
        <v>248021227.81</v>
      </c>
      <c r="L9" s="11">
        <v>0.18759999999999999</v>
      </c>
      <c r="M9" s="12" t="s">
        <v>8</v>
      </c>
      <c r="N9" s="12" t="s">
        <v>12</v>
      </c>
      <c r="O9" s="12" t="s">
        <v>10</v>
      </c>
    </row>
    <row r="10" spans="1:15" ht="51" x14ac:dyDescent="0.2">
      <c r="A10" s="13">
        <v>6</v>
      </c>
      <c r="B10" s="12" t="s">
        <v>34</v>
      </c>
      <c r="C10" s="14" t="s">
        <v>6</v>
      </c>
      <c r="D10" s="12" t="s">
        <v>7</v>
      </c>
      <c r="E10" s="15">
        <v>1000000000</v>
      </c>
      <c r="F10" s="8">
        <v>11654601.8099999</v>
      </c>
      <c r="G10" s="8">
        <v>95998923.099999994</v>
      </c>
      <c r="H10" s="9">
        <v>0</v>
      </c>
      <c r="I10" s="9">
        <v>0</v>
      </c>
      <c r="J10" s="9">
        <v>0</v>
      </c>
      <c r="K10" s="10">
        <f t="shared" si="0"/>
        <v>107653524.90999989</v>
      </c>
      <c r="L10" s="11">
        <v>1.4200000000000001E-2</v>
      </c>
      <c r="M10" s="12" t="s">
        <v>8</v>
      </c>
      <c r="N10" s="12" t="s">
        <v>9</v>
      </c>
      <c r="O10" s="12" t="s">
        <v>10</v>
      </c>
    </row>
    <row r="11" spans="1:15" ht="38.25" x14ac:dyDescent="0.2">
      <c r="A11" s="4">
        <v>7</v>
      </c>
      <c r="B11" s="12" t="s">
        <v>35</v>
      </c>
      <c r="C11" s="14" t="s">
        <v>6</v>
      </c>
      <c r="D11" s="12" t="s">
        <v>7</v>
      </c>
      <c r="E11" s="15">
        <v>882581089.62</v>
      </c>
      <c r="F11" s="8">
        <v>9510986.5799999908</v>
      </c>
      <c r="G11" s="8">
        <v>78501238.629999995</v>
      </c>
      <c r="H11" s="9">
        <v>0</v>
      </c>
      <c r="I11" s="9">
        <v>0</v>
      </c>
      <c r="J11" s="9">
        <v>0</v>
      </c>
      <c r="K11" s="10">
        <f t="shared" si="0"/>
        <v>88012225.209999979</v>
      </c>
      <c r="L11" s="11">
        <v>1.2500000000000001E-2</v>
      </c>
      <c r="M11" s="12" t="s">
        <v>8</v>
      </c>
      <c r="N11" s="12" t="s">
        <v>9</v>
      </c>
      <c r="O11" s="12" t="s">
        <v>10</v>
      </c>
    </row>
    <row r="12" spans="1:15" ht="63.75" x14ac:dyDescent="0.2">
      <c r="A12" s="13">
        <v>8</v>
      </c>
      <c r="B12" s="12" t="s">
        <v>36</v>
      </c>
      <c r="C12" s="14" t="s">
        <v>13</v>
      </c>
      <c r="D12" s="14" t="s">
        <v>14</v>
      </c>
      <c r="E12" s="15">
        <v>1200000000</v>
      </c>
      <c r="F12" s="8">
        <v>61032000</v>
      </c>
      <c r="G12" s="8">
        <v>119464099.56999999</v>
      </c>
      <c r="H12" s="9">
        <v>0</v>
      </c>
      <c r="I12" s="9">
        <v>0</v>
      </c>
      <c r="J12" s="9">
        <v>0</v>
      </c>
      <c r="K12" s="10">
        <f t="shared" si="0"/>
        <v>180496099.56999999</v>
      </c>
      <c r="L12" s="11">
        <v>2.06E-2</v>
      </c>
      <c r="M12" s="16" t="s">
        <v>8</v>
      </c>
      <c r="N12" s="16" t="s">
        <v>9</v>
      </c>
      <c r="O12" s="12" t="s">
        <v>10</v>
      </c>
    </row>
    <row r="13" spans="1:15" ht="63.75" x14ac:dyDescent="0.2">
      <c r="A13" s="13">
        <v>9</v>
      </c>
      <c r="B13" s="12" t="s">
        <v>36</v>
      </c>
      <c r="C13" s="14" t="s">
        <v>13</v>
      </c>
      <c r="D13" s="14" t="s">
        <v>14</v>
      </c>
      <c r="E13" s="15">
        <v>300000000</v>
      </c>
      <c r="F13" s="8">
        <v>5385600</v>
      </c>
      <c r="G13" s="8">
        <v>19726966.960000001</v>
      </c>
      <c r="H13" s="9">
        <v>0</v>
      </c>
      <c r="I13" s="9">
        <v>0</v>
      </c>
      <c r="J13" s="9">
        <v>0</v>
      </c>
      <c r="K13" s="10">
        <f t="shared" si="0"/>
        <v>25112566.960000001</v>
      </c>
      <c r="L13" s="11">
        <v>4.4000000000000003E-3</v>
      </c>
      <c r="M13" s="16" t="s">
        <v>8</v>
      </c>
      <c r="N13" s="16" t="s">
        <v>9</v>
      </c>
      <c r="O13" s="12" t="s">
        <v>10</v>
      </c>
    </row>
    <row r="14" spans="1:15" ht="63.75" x14ac:dyDescent="0.2">
      <c r="A14" s="4">
        <v>10</v>
      </c>
      <c r="B14" s="12" t="s">
        <v>35</v>
      </c>
      <c r="C14" s="14" t="s">
        <v>13</v>
      </c>
      <c r="D14" s="14" t="s">
        <v>14</v>
      </c>
      <c r="E14" s="15">
        <v>700000000</v>
      </c>
      <c r="F14" s="8">
        <v>12566400</v>
      </c>
      <c r="G14" s="8">
        <v>45949591.189999998</v>
      </c>
      <c r="H14" s="9">
        <v>0</v>
      </c>
      <c r="I14" s="9">
        <v>0</v>
      </c>
      <c r="J14" s="9">
        <v>0</v>
      </c>
      <c r="K14" s="10">
        <f t="shared" si="0"/>
        <v>58515991.189999998</v>
      </c>
      <c r="L14" s="11">
        <v>1.04E-2</v>
      </c>
      <c r="M14" s="16" t="s">
        <v>8</v>
      </c>
      <c r="N14" s="16" t="s">
        <v>9</v>
      </c>
      <c r="O14" s="12" t="s">
        <v>10</v>
      </c>
    </row>
    <row r="15" spans="1:15" ht="63.75" x14ac:dyDescent="0.2">
      <c r="A15" s="13">
        <v>11</v>
      </c>
      <c r="B15" s="12" t="s">
        <v>35</v>
      </c>
      <c r="C15" s="14" t="s">
        <v>13</v>
      </c>
      <c r="D15" s="14" t="s">
        <v>14</v>
      </c>
      <c r="E15" s="15">
        <v>1000000000</v>
      </c>
      <c r="F15" s="8">
        <v>10386000</v>
      </c>
      <c r="G15" s="8">
        <v>66446909.059999898</v>
      </c>
      <c r="H15" s="9">
        <v>0</v>
      </c>
      <c r="I15" s="9">
        <v>0</v>
      </c>
      <c r="J15" s="9">
        <v>0</v>
      </c>
      <c r="K15" s="10">
        <f t="shared" si="0"/>
        <v>76832909.059999898</v>
      </c>
      <c r="L15" s="11">
        <v>1.23E-2</v>
      </c>
      <c r="M15" s="16" t="s">
        <v>8</v>
      </c>
      <c r="N15" s="16" t="s">
        <v>9</v>
      </c>
      <c r="O15" s="12" t="s">
        <v>10</v>
      </c>
    </row>
    <row r="16" spans="1:15" ht="63.75" x14ac:dyDescent="0.2">
      <c r="A16" s="13">
        <v>12</v>
      </c>
      <c r="B16" s="12" t="s">
        <v>34</v>
      </c>
      <c r="C16" s="14" t="s">
        <v>13</v>
      </c>
      <c r="D16" s="14" t="s">
        <v>14</v>
      </c>
      <c r="E16" s="15">
        <v>1000000000</v>
      </c>
      <c r="F16" s="8">
        <v>17952000</v>
      </c>
      <c r="G16" s="8">
        <v>65992903.219999999</v>
      </c>
      <c r="H16" s="9">
        <v>0</v>
      </c>
      <c r="I16" s="9">
        <v>0</v>
      </c>
      <c r="J16" s="9">
        <v>0</v>
      </c>
      <c r="K16" s="10">
        <f t="shared" si="0"/>
        <v>83944903.219999999</v>
      </c>
      <c r="L16" s="11">
        <v>1.47E-2</v>
      </c>
      <c r="M16" s="16" t="s">
        <v>8</v>
      </c>
      <c r="N16" s="16" t="s">
        <v>9</v>
      </c>
      <c r="O16" s="12" t="s">
        <v>10</v>
      </c>
    </row>
    <row r="17" spans="1:15" ht="63.75" x14ac:dyDescent="0.2">
      <c r="A17" s="4">
        <v>13</v>
      </c>
      <c r="B17" s="12" t="s">
        <v>34</v>
      </c>
      <c r="C17" s="14" t="s">
        <v>13</v>
      </c>
      <c r="D17" s="14" t="s">
        <v>14</v>
      </c>
      <c r="E17" s="15">
        <v>1000000000</v>
      </c>
      <c r="F17" s="8">
        <v>10386000</v>
      </c>
      <c r="G17" s="8">
        <v>66940702.629999898</v>
      </c>
      <c r="H17" s="9">
        <v>0</v>
      </c>
      <c r="I17" s="9">
        <v>0</v>
      </c>
      <c r="J17" s="9">
        <v>0</v>
      </c>
      <c r="K17" s="10">
        <f t="shared" si="0"/>
        <v>77326702.629999906</v>
      </c>
      <c r="L17" s="11">
        <v>1.2200000000000001E-2</v>
      </c>
      <c r="M17" s="16" t="s">
        <v>8</v>
      </c>
      <c r="N17" s="16" t="s">
        <v>9</v>
      </c>
      <c r="O17" s="12" t="s">
        <v>10</v>
      </c>
    </row>
    <row r="18" spans="1:15" ht="63.75" x14ac:dyDescent="0.2">
      <c r="A18" s="13">
        <v>14</v>
      </c>
      <c r="B18" s="12" t="s">
        <v>34</v>
      </c>
      <c r="C18" s="14" t="s">
        <v>13</v>
      </c>
      <c r="D18" s="14" t="s">
        <v>14</v>
      </c>
      <c r="E18" s="15">
        <v>1000000000</v>
      </c>
      <c r="F18" s="8">
        <v>10386000</v>
      </c>
      <c r="G18" s="8">
        <v>67061994.100000001</v>
      </c>
      <c r="H18" s="9">
        <v>0</v>
      </c>
      <c r="I18" s="9">
        <v>0</v>
      </c>
      <c r="J18" s="9">
        <v>0</v>
      </c>
      <c r="K18" s="10">
        <f t="shared" si="0"/>
        <v>77447994.099999994</v>
      </c>
      <c r="L18" s="11">
        <v>1.2200000000000001E-2</v>
      </c>
      <c r="M18" s="16" t="s">
        <v>8</v>
      </c>
      <c r="N18" s="16" t="s">
        <v>9</v>
      </c>
      <c r="O18" s="12" t="s">
        <v>10</v>
      </c>
    </row>
    <row r="19" spans="1:15" ht="51" x14ac:dyDescent="0.2">
      <c r="A19" s="4">
        <v>15</v>
      </c>
      <c r="B19" s="12" t="s">
        <v>37</v>
      </c>
      <c r="C19" s="14" t="s">
        <v>15</v>
      </c>
      <c r="D19" s="17" t="s">
        <v>16</v>
      </c>
      <c r="E19" s="15">
        <v>1000000000</v>
      </c>
      <c r="F19" s="8">
        <v>49845432.240000002</v>
      </c>
      <c r="G19" s="8">
        <v>63265281.289999999</v>
      </c>
      <c r="H19" s="9">
        <v>0</v>
      </c>
      <c r="I19" s="9">
        <v>0</v>
      </c>
      <c r="J19" s="9">
        <v>0</v>
      </c>
      <c r="K19" s="10">
        <f t="shared" si="0"/>
        <v>113110713.53</v>
      </c>
      <c r="L19" s="11">
        <v>2.18E-2</v>
      </c>
      <c r="M19" s="16" t="s">
        <v>8</v>
      </c>
      <c r="N19" s="16" t="s">
        <v>17</v>
      </c>
      <c r="O19" s="12" t="s">
        <v>10</v>
      </c>
    </row>
    <row r="20" spans="1:15" ht="51" x14ac:dyDescent="0.2">
      <c r="A20" s="13">
        <v>16</v>
      </c>
      <c r="B20" s="12" t="s">
        <v>37</v>
      </c>
      <c r="C20" s="14" t="s">
        <v>6</v>
      </c>
      <c r="D20" s="12" t="s">
        <v>7</v>
      </c>
      <c r="E20" s="15">
        <v>2500000000</v>
      </c>
      <c r="F20" s="8">
        <v>34564577.919999897</v>
      </c>
      <c r="G20" s="8">
        <v>184439121.579999</v>
      </c>
      <c r="H20" s="9">
        <v>0</v>
      </c>
      <c r="I20" s="9">
        <v>0</v>
      </c>
      <c r="J20" s="9">
        <v>0</v>
      </c>
      <c r="K20" s="10">
        <f t="shared" si="0"/>
        <v>219003699.4999989</v>
      </c>
      <c r="L20" s="11">
        <v>3.5799999999999998E-2</v>
      </c>
      <c r="M20" s="16" t="s">
        <v>8</v>
      </c>
      <c r="N20" s="12" t="s">
        <v>9</v>
      </c>
      <c r="O20" s="12" t="s">
        <v>10</v>
      </c>
    </row>
    <row r="21" spans="1:15" ht="51" x14ac:dyDescent="0.2">
      <c r="A21" s="4">
        <v>17</v>
      </c>
      <c r="B21" s="12" t="s">
        <v>37</v>
      </c>
      <c r="C21" s="14" t="s">
        <v>6</v>
      </c>
      <c r="D21" s="12" t="s">
        <v>7</v>
      </c>
      <c r="E21" s="15">
        <v>569432472.52999997</v>
      </c>
      <c r="F21" s="8">
        <v>7857192.5</v>
      </c>
      <c r="G21" s="8">
        <v>42204214.5</v>
      </c>
      <c r="H21" s="9">
        <v>0</v>
      </c>
      <c r="I21" s="9">
        <v>0</v>
      </c>
      <c r="J21" s="9">
        <v>0</v>
      </c>
      <c r="K21" s="10">
        <f t="shared" si="0"/>
        <v>50061407</v>
      </c>
      <c r="L21" s="11">
        <v>8.2000000000000007E-3</v>
      </c>
      <c r="M21" s="16" t="s">
        <v>8</v>
      </c>
      <c r="N21" s="12" t="s">
        <v>9</v>
      </c>
      <c r="O21" s="12" t="s">
        <v>10</v>
      </c>
    </row>
    <row r="22" spans="1:15" ht="63.75" x14ac:dyDescent="0.2">
      <c r="A22" s="13">
        <v>18</v>
      </c>
      <c r="B22" s="18" t="s">
        <v>38</v>
      </c>
      <c r="C22" s="14" t="s">
        <v>18</v>
      </c>
      <c r="D22" s="12" t="s">
        <v>7</v>
      </c>
      <c r="E22" s="15">
        <v>2250000000</v>
      </c>
      <c r="F22" s="8">
        <v>31160250</v>
      </c>
      <c r="G22" s="8">
        <v>220665373.46000001</v>
      </c>
      <c r="H22" s="9">
        <v>0</v>
      </c>
      <c r="I22" s="9">
        <v>0</v>
      </c>
      <c r="J22" s="9">
        <v>0</v>
      </c>
      <c r="K22" s="10">
        <f t="shared" ref="K22:K24" si="1">SUM(F22:J22)</f>
        <v>251825623.46000001</v>
      </c>
      <c r="L22" s="11">
        <v>3.2099999999999997E-2</v>
      </c>
      <c r="M22" s="16" t="s">
        <v>8</v>
      </c>
      <c r="N22" s="12" t="s">
        <v>9</v>
      </c>
      <c r="O22" s="12" t="s">
        <v>10</v>
      </c>
    </row>
    <row r="23" spans="1:15" ht="51" x14ac:dyDescent="0.2">
      <c r="A23" s="4">
        <v>19</v>
      </c>
      <c r="B23" s="18" t="s">
        <v>38</v>
      </c>
      <c r="C23" s="14" t="s">
        <v>19</v>
      </c>
      <c r="D23" s="12" t="s">
        <v>7</v>
      </c>
      <c r="E23" s="15">
        <v>700000000</v>
      </c>
      <c r="F23" s="8">
        <v>9694300</v>
      </c>
      <c r="G23" s="8">
        <v>43502269.879999898</v>
      </c>
      <c r="H23" s="9">
        <v>0</v>
      </c>
      <c r="I23" s="9">
        <v>0</v>
      </c>
      <c r="J23" s="9">
        <v>0</v>
      </c>
      <c r="K23" s="10">
        <f t="shared" si="1"/>
        <v>53196569.879999898</v>
      </c>
      <c r="L23" s="19">
        <v>5.7200000000000001E-2</v>
      </c>
      <c r="M23" s="16" t="s">
        <v>8</v>
      </c>
      <c r="N23" s="12" t="s">
        <v>12</v>
      </c>
      <c r="O23" s="12" t="s">
        <v>10</v>
      </c>
    </row>
    <row r="24" spans="1:15" ht="25.5" x14ac:dyDescent="0.2">
      <c r="A24" s="13">
        <v>27</v>
      </c>
      <c r="B24" s="18" t="s">
        <v>39</v>
      </c>
      <c r="C24" s="20" t="s">
        <v>40</v>
      </c>
      <c r="D24" s="18" t="s">
        <v>41</v>
      </c>
      <c r="E24" s="21">
        <v>2450651749</v>
      </c>
      <c r="F24" s="8">
        <v>62114201.039999999</v>
      </c>
      <c r="G24" s="8">
        <f>246285244.794847+20180813.76</f>
        <v>266466058.554847</v>
      </c>
      <c r="H24" s="9">
        <v>0</v>
      </c>
      <c r="I24" s="9">
        <v>0</v>
      </c>
      <c r="J24" s="9">
        <v>0</v>
      </c>
      <c r="K24" s="10">
        <f t="shared" si="1"/>
        <v>328580259.59484702</v>
      </c>
      <c r="L24" s="11">
        <v>1.15E-2</v>
      </c>
      <c r="M24" s="16" t="s">
        <v>8</v>
      </c>
      <c r="N24" s="16" t="s">
        <v>17</v>
      </c>
      <c r="O24" s="12" t="s">
        <v>10</v>
      </c>
    </row>
    <row r="25" spans="1:15" x14ac:dyDescent="0.2">
      <c r="A25" s="22"/>
      <c r="B25" s="12"/>
      <c r="C25" s="20" t="s">
        <v>42</v>
      </c>
      <c r="D25" s="12"/>
      <c r="E25" s="16"/>
      <c r="F25" s="23"/>
      <c r="G25" s="8"/>
      <c r="H25" s="8">
        <f ca="1">IFERROR(__xludf.DUMMYFUNCTION("IMPORTRANGE(""1tQS85eFEg3I0HmetJuT-v4N8KJrm1d_pcw9-hhuP9Tc/edit#gid=2030424303"",""Consolidado Deuda LP y CP!K6"")"),1000000)</f>
        <v>1000000</v>
      </c>
      <c r="I25" s="8">
        <v>14798800</v>
      </c>
      <c r="J25" s="8">
        <f ca="1">IFERROR(__xludf.DUMMYFUNCTION("IMPORTRANGE(""1tQS85eFEg3I0HmetJuT-v4N8KJrm1d_pcw9-hhuP9Tc/edit#gid=2030424303"",""Consolidado Deuda LP y CP!K8"")"),15000000)</f>
        <v>15000000</v>
      </c>
      <c r="K25" s="24">
        <f ca="1">SUM(F25:J25)</f>
        <v>30798800</v>
      </c>
      <c r="L25" s="11"/>
      <c r="M25" s="16"/>
      <c r="N25" s="16"/>
      <c r="O25" s="12"/>
    </row>
    <row r="26" spans="1:15" x14ac:dyDescent="0.2">
      <c r="A26" s="3"/>
      <c r="B26" s="25" t="s">
        <v>20</v>
      </c>
      <c r="C26" s="26"/>
      <c r="D26" s="26"/>
      <c r="E26" s="27">
        <f t="shared" ref="E26:J26" si="2">SUM(E5:E25)</f>
        <v>30968013542.150002</v>
      </c>
      <c r="F26" s="27">
        <f>SUM(F5:F25)</f>
        <v>517910199.99999976</v>
      </c>
      <c r="G26" s="27">
        <f t="shared" si="2"/>
        <v>2482360699.9948444</v>
      </c>
      <c r="H26" s="27">
        <f t="shared" ca="1" si="2"/>
        <v>1000000</v>
      </c>
      <c r="I26" s="27">
        <f t="shared" si="2"/>
        <v>14798800</v>
      </c>
      <c r="J26" s="27">
        <f t="shared" ca="1" si="2"/>
        <v>15000000</v>
      </c>
      <c r="K26" s="27">
        <f ca="1">SUM(K5:K25)</f>
        <v>3031069699.9948449</v>
      </c>
      <c r="L26" s="25"/>
      <c r="M26" s="25"/>
      <c r="N26" s="25"/>
      <c r="O26" s="25"/>
    </row>
    <row r="27" spans="1:15" x14ac:dyDescent="0.2">
      <c r="A27" s="28"/>
      <c r="B27" s="28"/>
      <c r="C27" s="29"/>
      <c r="D27" s="29"/>
      <c r="E27" s="29"/>
      <c r="F27" s="29"/>
      <c r="G27" s="29"/>
      <c r="H27" s="29"/>
      <c r="I27" s="29"/>
      <c r="J27" s="29"/>
      <c r="K27" s="29"/>
      <c r="L27" s="29"/>
      <c r="M27" s="29"/>
      <c r="N27" s="29"/>
      <c r="O27" s="29"/>
    </row>
    <row r="28" spans="1:15" x14ac:dyDescent="0.2">
      <c r="A28" s="30"/>
      <c r="B28" s="35" t="s">
        <v>43</v>
      </c>
      <c r="C28" s="36"/>
      <c r="D28" s="36"/>
      <c r="E28" s="36"/>
      <c r="F28" s="36"/>
      <c r="G28" s="36"/>
      <c r="H28" s="36"/>
      <c r="I28" s="36"/>
      <c r="J28" s="36"/>
      <c r="K28" s="36"/>
      <c r="L28" s="36"/>
      <c r="M28" s="36"/>
      <c r="N28" s="36"/>
      <c r="O28" s="36"/>
    </row>
    <row r="29" spans="1:15" x14ac:dyDescent="0.2">
      <c r="A29" s="30"/>
      <c r="B29" s="35"/>
      <c r="C29" s="36"/>
      <c r="D29" s="36"/>
      <c r="E29" s="36"/>
      <c r="F29" s="36"/>
      <c r="G29" s="36"/>
      <c r="H29" s="36"/>
      <c r="I29" s="36"/>
      <c r="J29" s="36"/>
      <c r="K29" s="36"/>
      <c r="L29" s="36"/>
      <c r="M29" s="36"/>
      <c r="N29" s="36"/>
      <c r="O29" s="36"/>
    </row>
    <row r="30" spans="1:15" x14ac:dyDescent="0.2">
      <c r="A30" s="30"/>
      <c r="B30" s="35" t="s">
        <v>44</v>
      </c>
      <c r="C30" s="36"/>
      <c r="D30" s="36"/>
      <c r="E30" s="36"/>
      <c r="F30" s="36"/>
      <c r="G30" s="36"/>
      <c r="H30" s="36"/>
      <c r="I30" s="36"/>
      <c r="J30" s="36"/>
      <c r="K30" s="36"/>
      <c r="L30" s="36"/>
      <c r="M30" s="36"/>
      <c r="N30" s="36"/>
      <c r="O30" s="36"/>
    </row>
    <row r="31" spans="1:15" x14ac:dyDescent="0.2">
      <c r="A31" s="30"/>
      <c r="B31" s="35" t="s">
        <v>45</v>
      </c>
      <c r="C31" s="36"/>
      <c r="D31" s="36"/>
      <c r="E31" s="36"/>
      <c r="F31" s="36"/>
      <c r="G31" s="36"/>
      <c r="H31" s="36"/>
      <c r="I31" s="36"/>
      <c r="J31" s="36"/>
      <c r="K31" s="36"/>
      <c r="L31" s="36"/>
      <c r="M31" s="36"/>
      <c r="N31" s="36"/>
      <c r="O31" s="36"/>
    </row>
    <row r="32" spans="1:15" x14ac:dyDescent="0.2">
      <c r="A32" s="31"/>
      <c r="C32" s="32"/>
      <c r="D32" s="32"/>
      <c r="E32" s="32"/>
      <c r="F32" s="32"/>
      <c r="G32" s="33"/>
      <c r="H32" s="34"/>
      <c r="I32" s="34"/>
      <c r="J32" s="34"/>
      <c r="K32" s="34"/>
      <c r="L32" s="34"/>
      <c r="M32" s="29"/>
      <c r="N32" s="29"/>
      <c r="O32" s="29"/>
    </row>
  </sheetData>
  <mergeCells count="7">
    <mergeCell ref="B30:O30"/>
    <mergeCell ref="B31:O31"/>
    <mergeCell ref="B1:O1"/>
    <mergeCell ref="B2:O2"/>
    <mergeCell ref="B3:O3"/>
    <mergeCell ref="B28:O28"/>
    <mergeCell ref="B29:O29"/>
  </mergeCells>
  <pageMargins left="0.70866141732283472" right="0.70866141732283472" top="0.74803149606299213" bottom="0.74803149606299213" header="0.31496062992125984" footer="0.31496062992125984"/>
  <pageSetup paperSize="9" scale="56" fitToHeight="10" orientation="landscape" r:id="rId1"/>
  <headerFooter>
    <oddFooter>&amp;C&amp;P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8-J</vt:lpstr>
      <vt:lpstr>'8-J'!Área_de_impresión</vt:lpstr>
      <vt:lpstr>'8-J'!Títulos_a_imprimir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Dennise Sanchez Zamarron</dc:creator>
  <cp:lastModifiedBy>Dennise Sanchez Zamarron</cp:lastModifiedBy>
  <cp:lastPrinted>2022-11-30T01:17:40Z</cp:lastPrinted>
  <dcterms:created xsi:type="dcterms:W3CDTF">2022-11-30T01:18:04Z</dcterms:created>
  <dcterms:modified xsi:type="dcterms:W3CDTF">2022-11-30T01:18:04Z</dcterms:modified>
</cp:coreProperties>
</file>